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lpgc25\エルピーガス振興センター　設備導入 Dropbox\義剛荒井\設備導入_共有\R4補正（設備導入補助金）\【02】規定類\様式集\"/>
    </mc:Choice>
  </mc:AlternateContent>
  <xr:revisionPtr revIDLastSave="0" documentId="8_{46B7D7AD-B9D2-4407-8910-E5CB6785FE2A}" xr6:coauthVersionLast="47" xr6:coauthVersionMax="47" xr10:uidLastSave="{00000000-0000-0000-0000-000000000000}"/>
  <bookViews>
    <workbookView xWindow="-110" yWindow="-110" windowWidth="19420" windowHeight="10300" activeTab="1" xr2:uid="{84A49613-9577-429F-ADFF-23E5E1800D59}"/>
  </bookViews>
  <sheets>
    <sheet name="(様式第16)精算払請求書" sheetId="1" r:id="rId1"/>
    <sheet name="口座情報" sheetId="2" r:id="rId2"/>
  </sheets>
  <externalReferences>
    <externalReference r:id="rId3"/>
  </externalReferences>
  <definedNames>
    <definedName name="_xlnm.Print_Area" localSheetId="0">'(様式第16)精算払請求書'!$A$1:$P$51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2" l="1"/>
  <c r="L16" i="2" s="1"/>
  <c r="K15" i="2"/>
  <c r="L15" i="2" s="1"/>
  <c r="K14" i="2"/>
  <c r="L14" i="2" s="1"/>
  <c r="G14" i="2"/>
  <c r="H14" i="2" s="1"/>
  <c r="K13" i="2"/>
  <c r="L13" i="2" s="1"/>
  <c r="G13" i="2"/>
  <c r="H13" i="2" s="1"/>
  <c r="K12" i="2"/>
  <c r="L12" i="2" s="1"/>
  <c r="I12" i="2"/>
  <c r="J12" i="2" s="1"/>
  <c r="G12" i="2"/>
  <c r="H12" i="2" s="1"/>
  <c r="K11" i="2"/>
  <c r="L11" i="2" s="1"/>
  <c r="I11" i="2"/>
  <c r="J11" i="2" s="1"/>
  <c r="G11" i="2"/>
  <c r="H11" i="2" s="1"/>
  <c r="K10" i="2"/>
  <c r="L10" i="2" s="1"/>
  <c r="I10" i="2"/>
  <c r="J10" i="2" s="1"/>
  <c r="G10" i="2"/>
  <c r="H10" i="2" s="1"/>
  <c r="F6" i="2"/>
  <c r="B1" i="2"/>
  <c r="G49" i="1"/>
  <c r="G47" i="1"/>
  <c r="G45" i="1"/>
  <c r="G43" i="1"/>
  <c r="G41" i="1"/>
  <c r="G39" i="1"/>
  <c r="G37" i="1"/>
  <c r="G35" i="1"/>
  <c r="G33" i="1"/>
  <c r="G32" i="1"/>
  <c r="I29" i="1"/>
  <c r="G50" i="1" s="1"/>
  <c r="G25" i="1"/>
  <c r="G23" i="1"/>
  <c r="G21" i="1"/>
  <c r="L10" i="1"/>
  <c r="K8" i="1"/>
  <c r="K6" i="1"/>
  <c r="M2" i="1"/>
</calcChain>
</file>

<file path=xl/sharedStrings.xml><?xml version="1.0" encoding="utf-8"?>
<sst xmlns="http://schemas.openxmlformats.org/spreadsheetml/2006/main" count="48" uniqueCount="46">
  <si>
    <t>（様式第１６）</t>
    <rPh sb="1" eb="4">
      <t>ヨウシキダイ</t>
    </rPh>
    <phoneticPr fontId="5"/>
  </si>
  <si>
    <t>作成日</t>
    <rPh sb="0" eb="3">
      <t>サクセイビ</t>
    </rPh>
    <phoneticPr fontId="5"/>
  </si>
  <si>
    <t>一般財団法人エルピーガス振興センター</t>
    <rPh sb="0" eb="6">
      <t>イッパンザイダンホウジン</t>
    </rPh>
    <rPh sb="12" eb="14">
      <t>シンコウ</t>
    </rPh>
    <phoneticPr fontId="5"/>
  </si>
  <si>
    <t>理事長</t>
    <rPh sb="0" eb="3">
      <t>リジチョウ</t>
    </rPh>
    <phoneticPr fontId="5"/>
  </si>
  <si>
    <t>田中　惠次</t>
    <rPh sb="0" eb="5">
      <t>タナ</t>
    </rPh>
    <phoneticPr fontId="5"/>
  </si>
  <si>
    <t>殿</t>
    <rPh sb="0" eb="1">
      <t>ドノ</t>
    </rPh>
    <phoneticPr fontId="5"/>
  </si>
  <si>
    <t>住　所</t>
    <rPh sb="0" eb="1">
      <t>ジュウ</t>
    </rPh>
    <rPh sb="2" eb="3">
      <t>トコロ</t>
    </rPh>
    <phoneticPr fontId="5"/>
  </si>
  <si>
    <t>補助事業者名</t>
    <rPh sb="0" eb="6">
      <t>ホジョジギョウシャメイ</t>
    </rPh>
    <phoneticPr fontId="5"/>
  </si>
  <si>
    <t>代表者役職・氏名</t>
    <rPh sb="0" eb="5">
      <t>ダイヒョウシャヤクショク</t>
    </rPh>
    <rPh sb="6" eb="8">
      <t>シメイ</t>
    </rPh>
    <phoneticPr fontId="5"/>
  </si>
  <si>
    <t>　令和４年度 第２次補正小売価格低減に資する石油ガス設備導入促進補助金精算払請求書</t>
    <rPh sb="26" eb="30">
      <t>セツビドウニュウ</t>
    </rPh>
    <rPh sb="30" eb="32">
      <t>ソクシン</t>
    </rPh>
    <rPh sb="32" eb="35">
      <t>ホジョキン</t>
    </rPh>
    <rPh sb="35" eb="41">
      <t>セイサンバライセイキュウショ</t>
    </rPh>
    <phoneticPr fontId="5"/>
  </si>
  <si>
    <t>小売価格低減に資する石油ガス設備導入促進補助金業務方法書第21条第2項の規定に基づき、下記の通り請求します。</t>
    <rPh sb="14" eb="18">
      <t>セツビドウニュウ</t>
    </rPh>
    <rPh sb="18" eb="20">
      <t>ソクシン</t>
    </rPh>
    <rPh sb="23" eb="28">
      <t>ギョウムホウホウショ</t>
    </rPh>
    <rPh sb="28" eb="29">
      <t>ダイ</t>
    </rPh>
    <phoneticPr fontId="5"/>
  </si>
  <si>
    <t>記</t>
    <rPh sb="0" eb="1">
      <t>シル</t>
    </rPh>
    <phoneticPr fontId="5"/>
  </si>
  <si>
    <t>1．補助金交付番号</t>
    <rPh sb="2" eb="5">
      <t>ホジョキン</t>
    </rPh>
    <rPh sb="5" eb="7">
      <t>コウフ</t>
    </rPh>
    <rPh sb="7" eb="9">
      <t>バンゴウ</t>
    </rPh>
    <phoneticPr fontId="5"/>
  </si>
  <si>
    <t>2.補助金の額の確定日</t>
    <rPh sb="2" eb="5">
      <t>ホジョキン</t>
    </rPh>
    <rPh sb="6" eb="7">
      <t>ガク</t>
    </rPh>
    <rPh sb="8" eb="11">
      <t>カクテイビ</t>
    </rPh>
    <phoneticPr fontId="5"/>
  </si>
  <si>
    <t>3.精算払請求額</t>
    <rPh sb="2" eb="4">
      <t>セイサン</t>
    </rPh>
    <rPh sb="4" eb="5">
      <t>バラ</t>
    </rPh>
    <rPh sb="5" eb="8">
      <t>セイキュウガク</t>
    </rPh>
    <phoneticPr fontId="5"/>
  </si>
  <si>
    <t>円</t>
    <rPh sb="0" eb="1">
      <t>エン</t>
    </rPh>
    <phoneticPr fontId="5"/>
  </si>
  <si>
    <t>4．明細</t>
    <rPh sb="2" eb="4">
      <t>メイサイ</t>
    </rPh>
    <phoneticPr fontId="5"/>
  </si>
  <si>
    <t>内容</t>
    <rPh sb="0" eb="2">
      <t>ナイヨウ</t>
    </rPh>
    <phoneticPr fontId="5"/>
  </si>
  <si>
    <t>金額</t>
    <rPh sb="0" eb="2">
      <t>キンガク</t>
    </rPh>
    <phoneticPr fontId="5"/>
  </si>
  <si>
    <t>令和４年度 第２次補正小売価格低減に資する石油ガス設備導入補助金</t>
    <rPh sb="25" eb="29">
      <t>セツビドウニュウ</t>
    </rPh>
    <rPh sb="29" eb="32">
      <t>ホジョキン</t>
    </rPh>
    <phoneticPr fontId="5"/>
  </si>
  <si>
    <t>5.振込先</t>
    <rPh sb="2" eb="5">
      <t>フリコミサキ</t>
    </rPh>
    <phoneticPr fontId="5"/>
  </si>
  <si>
    <t>作成日</t>
    <rPh sb="0" eb="3">
      <t>サクセイビ</t>
    </rPh>
    <phoneticPr fontId="4"/>
  </si>
  <si>
    <t>金融機関名</t>
    <rPh sb="0" eb="2">
      <t>キンユウ</t>
    </rPh>
    <rPh sb="2" eb="4">
      <t>キカン</t>
    </rPh>
    <rPh sb="4" eb="5">
      <t>メイ</t>
    </rPh>
    <phoneticPr fontId="5"/>
  </si>
  <si>
    <t>金融機関コード</t>
    <rPh sb="0" eb="2">
      <t>キンユウ</t>
    </rPh>
    <rPh sb="2" eb="4">
      <t>キカン</t>
    </rPh>
    <phoneticPr fontId="5"/>
  </si>
  <si>
    <t>支店名</t>
    <rPh sb="0" eb="3">
      <t>シテンメイ</t>
    </rPh>
    <phoneticPr fontId="5"/>
  </si>
  <si>
    <t>支店コード</t>
    <rPh sb="0" eb="2">
      <t>シテン</t>
    </rPh>
    <phoneticPr fontId="5"/>
  </si>
  <si>
    <t>預金種目</t>
    <rPh sb="0" eb="2">
      <t>ヨキン</t>
    </rPh>
    <rPh sb="2" eb="4">
      <t>シュモク</t>
    </rPh>
    <phoneticPr fontId="5"/>
  </si>
  <si>
    <t>口座番号</t>
    <rPh sb="0" eb="2">
      <t>コウザ</t>
    </rPh>
    <rPh sb="2" eb="4">
      <t>バンゴウ</t>
    </rPh>
    <phoneticPr fontId="5"/>
  </si>
  <si>
    <t>口座名義（漢字）</t>
    <rPh sb="0" eb="2">
      <t>コウザ</t>
    </rPh>
    <rPh sb="2" eb="4">
      <t>メイギ</t>
    </rPh>
    <rPh sb="5" eb="7">
      <t>カンジ</t>
    </rPh>
    <phoneticPr fontId="5"/>
  </si>
  <si>
    <t>口座名義（半角カナ）</t>
    <rPh sb="0" eb="2">
      <t>コウザ</t>
    </rPh>
    <rPh sb="2" eb="4">
      <t>メイギ</t>
    </rPh>
    <rPh sb="5" eb="7">
      <t>ハンカク</t>
    </rPh>
    <phoneticPr fontId="5"/>
  </si>
  <si>
    <t>メール送信日</t>
    <rPh sb="3" eb="6">
      <t>ソウシンビ</t>
    </rPh>
    <phoneticPr fontId="4"/>
  </si>
  <si>
    <t>金額</t>
    <rPh sb="0" eb="2">
      <t>キンガク</t>
    </rPh>
    <phoneticPr fontId="4"/>
  </si>
  <si>
    <t>振込先口座情報</t>
    <rPh sb="0" eb="3">
      <t>フリコミサキ</t>
    </rPh>
    <rPh sb="3" eb="7">
      <t>コウザジョウホウ</t>
    </rPh>
    <phoneticPr fontId="4"/>
  </si>
  <si>
    <t>金融機関名称</t>
    <rPh sb="0" eb="2">
      <t>キンユウ</t>
    </rPh>
    <rPh sb="2" eb="4">
      <t>キカン</t>
    </rPh>
    <rPh sb="4" eb="6">
      <t>メイショウ</t>
    </rPh>
    <phoneticPr fontId="5"/>
  </si>
  <si>
    <t>金融機関コード</t>
    <rPh sb="0" eb="4">
      <t>キンユウキカン</t>
    </rPh>
    <phoneticPr fontId="4"/>
  </si>
  <si>
    <t>支店名</t>
    <phoneticPr fontId="5"/>
  </si>
  <si>
    <t>支店コード</t>
    <rPh sb="0" eb="2">
      <t>シテン</t>
    </rPh>
    <phoneticPr fontId="4"/>
  </si>
  <si>
    <t>預金種別</t>
    <rPh sb="0" eb="2">
      <t>ヨキン</t>
    </rPh>
    <rPh sb="2" eb="4">
      <t>シュベツ</t>
    </rPh>
    <phoneticPr fontId="5"/>
  </si>
  <si>
    <t>口座番号</t>
    <rPh sb="0" eb="4">
      <t>コウザバンゴウ</t>
    </rPh>
    <phoneticPr fontId="4"/>
  </si>
  <si>
    <t>口座名義（カナ)</t>
    <rPh sb="0" eb="4">
      <t>コウザメイギ</t>
    </rPh>
    <phoneticPr fontId="4"/>
  </si>
  <si>
    <t>口座名義</t>
    <rPh sb="0" eb="4">
      <t>コウザメイギ</t>
    </rPh>
    <phoneticPr fontId="4"/>
  </si>
  <si>
    <t>金融機関</t>
    <phoneticPr fontId="4"/>
  </si>
  <si>
    <t>コード</t>
    <phoneticPr fontId="4"/>
  </si>
  <si>
    <t>支店</t>
    <rPh sb="0" eb="2">
      <t>シテン</t>
    </rPh>
    <phoneticPr fontId="4"/>
  </si>
  <si>
    <t>口座</t>
    <rPh sb="0" eb="2">
      <t>コウザ</t>
    </rPh>
    <phoneticPr fontId="4"/>
  </si>
  <si>
    <t>番号</t>
    <rPh sb="0" eb="2">
      <t>バンゴウ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</si>
</sst>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ggge&quot;年&quot;m&quot;月&quot;d&quot;日&quot;;@" x16r2:formatCode16="[$-ja-JP-x-gannen]ggge&quot;年&quot;m&quot;月&quot;d&quot;日&quot;;@"/>
  </numFmts>
  <fonts count="22" x14ac:knownFonts="1">
    <font>
      <sz val="11"/>
      <color theme="1"/>
      <name val="游ゴシック"/>
      <family val="2"/>
      <charset val="128"/>
      <scheme val="minor"/>
    </font>
    <font>
      <sz val="11"/>
      <color theme="0"/>
      <name val="游ゴシック"/>
      <family val="2"/>
      <charset val="128"/>
      <scheme val="minor"/>
    </font>
    <font>
      <sz val="11"/>
      <color theme="1"/>
      <name val="Meiryo UI"/>
      <family val="2"/>
      <charset val="128"/>
    </font>
    <font>
      <sz val="10"/>
      <color theme="1"/>
      <name val="Meiryo UI"/>
      <family val="3"/>
      <charset val="128"/>
    </font>
    <font>
      <sz val="6"/>
      <name val="游ゴシック"/>
      <family val="2"/>
      <charset val="128"/>
      <scheme val="minor"/>
    </font>
    <font>
      <sz val="6"/>
      <name val="Meiryo UI"/>
      <family val="2"/>
      <charset val="128"/>
    </font>
    <font>
      <sz val="9"/>
      <color theme="1"/>
      <name val="Meiryo UI"/>
      <family val="3"/>
      <charset val="128"/>
    </font>
    <font>
      <sz val="10"/>
      <color theme="0"/>
      <name val="Meiryo UI"/>
      <family val="3"/>
      <charset val="128"/>
    </font>
    <font>
      <u/>
      <sz val="9"/>
      <color theme="1"/>
      <name val="Meiryo UI"/>
      <family val="3"/>
      <charset val="128"/>
    </font>
    <font>
      <sz val="9"/>
      <color theme="1"/>
      <name val="游ゴシック"/>
      <family val="2"/>
      <charset val="128"/>
      <scheme val="minor"/>
    </font>
    <font>
      <sz val="10"/>
      <color rgb="FFFF0000"/>
      <name val="Meiryo UI"/>
      <family val="3"/>
      <charset val="128"/>
    </font>
    <font>
      <sz val="11"/>
      <color theme="0"/>
      <name val="游ゴシック"/>
      <family val="3"/>
      <charset val="128"/>
      <scheme val="minor"/>
    </font>
    <font>
      <sz val="14"/>
      <name val="Meiryo UI"/>
      <family val="3"/>
      <charset val="128"/>
    </font>
    <font>
      <sz val="11"/>
      <color rgb="FFFF0000"/>
      <name val="Meiryo UI"/>
      <family val="3"/>
      <charset val="128"/>
    </font>
    <font>
      <sz val="8"/>
      <color rgb="FFFF0000"/>
      <name val="Meiryo UI"/>
      <family val="3"/>
      <charset val="128"/>
    </font>
    <font>
      <sz val="11"/>
      <name val="Meiryo UI"/>
      <family val="3"/>
      <charset val="128"/>
    </font>
    <font>
      <sz val="12"/>
      <name val="Meiryo UI"/>
      <family val="3"/>
      <charset val="128"/>
    </font>
    <font>
      <sz val="11"/>
      <color theme="1"/>
      <name val="Meiryo UI"/>
      <family val="3"/>
      <charset val="128"/>
    </font>
    <font>
      <sz val="10"/>
      <name val="Meiryo UI"/>
      <family val="3"/>
      <charset val="128"/>
    </font>
    <font>
      <sz val="11"/>
      <color theme="8"/>
      <name val="Meiryo UI"/>
      <family val="3"/>
      <charset val="128"/>
    </font>
    <font>
      <sz val="11"/>
      <color theme="8"/>
      <name val="Meiryo UI"/>
      <family val="2"/>
      <charset val="128"/>
    </font>
    <font>
      <sz val="14"/>
      <color theme="8"/>
      <name val="Meiryo UI"/>
      <family val="2"/>
      <charset val="128"/>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68">
    <xf numFmtId="0" fontId="0" fillId="0" borderId="0" xfId="0">
      <alignment vertical="center"/>
    </xf>
    <xf numFmtId="0" fontId="3" fillId="0" borderId="0" xfId="1" applyFont="1">
      <alignment vertical="center"/>
    </xf>
    <xf numFmtId="0" fontId="2" fillId="0" borderId="0" xfId="1">
      <alignment vertical="center"/>
    </xf>
    <xf numFmtId="0" fontId="3" fillId="0" borderId="0" xfId="1" applyFont="1" applyAlignment="1">
      <alignment horizontal="right" vertical="center"/>
    </xf>
    <xf numFmtId="0" fontId="6" fillId="0" borderId="1" xfId="1" applyFont="1" applyBorder="1" applyAlignment="1" applyProtection="1">
      <alignment horizontal="center" vertical="center"/>
      <protection hidden="1"/>
    </xf>
    <xf numFmtId="0" fontId="3" fillId="0" borderId="0" xfId="1" applyFont="1" applyAlignment="1">
      <alignment horizontal="center" vertical="center"/>
    </xf>
    <xf numFmtId="0" fontId="6" fillId="0" borderId="0" xfId="1" applyFont="1" applyAlignment="1" applyProtection="1">
      <alignment horizontal="center" vertical="center"/>
      <protection hidden="1"/>
    </xf>
    <xf numFmtId="0" fontId="6" fillId="0" borderId="2" xfId="1" applyFont="1" applyBorder="1" applyAlignment="1" applyProtection="1">
      <alignment horizontal="center" vertical="center"/>
      <protection hidden="1"/>
    </xf>
    <xf numFmtId="0" fontId="3" fillId="0" borderId="0" xfId="1" applyFont="1" applyAlignment="1">
      <alignment horizontal="left" vertical="top"/>
    </xf>
    <xf numFmtId="0" fontId="3" fillId="0" borderId="0" xfId="1" applyFont="1" applyAlignment="1">
      <alignment vertical="top"/>
    </xf>
    <xf numFmtId="0" fontId="3" fillId="0" borderId="0" xfId="1" applyFont="1" applyAlignment="1">
      <alignment horizontal="center" vertical="center"/>
    </xf>
    <xf numFmtId="58" fontId="3" fillId="0" borderId="1" xfId="1" applyNumberFormat="1" applyFont="1" applyBorder="1" applyAlignment="1" applyProtection="1">
      <alignment horizontal="center" vertical="center"/>
      <protection hidden="1"/>
    </xf>
    <xf numFmtId="0" fontId="3" fillId="0" borderId="1" xfId="1" applyFont="1" applyBorder="1" applyAlignment="1" applyProtection="1">
      <alignment horizontal="center" vertical="center"/>
      <protection hidden="1"/>
    </xf>
    <xf numFmtId="38" fontId="6" fillId="0" borderId="1" xfId="2" applyFont="1" applyBorder="1" applyAlignment="1" applyProtection="1">
      <alignment horizontal="center" vertical="center" wrapText="1"/>
      <protection hidden="1"/>
    </xf>
    <xf numFmtId="38" fontId="6" fillId="0" borderId="1" xfId="2" applyFont="1" applyBorder="1" applyAlignment="1" applyProtection="1">
      <alignment horizontal="center" vertical="center"/>
      <protection hidden="1"/>
    </xf>
    <xf numFmtId="176" fontId="3" fillId="0" borderId="1" xfId="1" applyNumberFormat="1" applyFont="1" applyBorder="1">
      <alignment vertical="center"/>
    </xf>
    <xf numFmtId="0" fontId="3" fillId="0" borderId="3" xfId="1" applyFont="1" applyBorder="1" applyAlignment="1">
      <alignment horizontal="center" vertical="center" shrinkToFit="1"/>
    </xf>
    <xf numFmtId="38" fontId="3" fillId="0" borderId="3" xfId="2" applyFont="1" applyBorder="1" applyAlignment="1" applyProtection="1">
      <alignment horizontal="center" vertical="center" shrinkToFit="1"/>
      <protection hidden="1"/>
    </xf>
    <xf numFmtId="0" fontId="3" fillId="0" borderId="0" xfId="1" applyFont="1" applyProtection="1">
      <alignment vertical="center"/>
      <protection hidden="1"/>
    </xf>
    <xf numFmtId="38" fontId="7" fillId="0" borderId="0" xfId="1" applyNumberFormat="1" applyFont="1" applyProtection="1">
      <alignment vertical="center"/>
      <protection hidden="1"/>
    </xf>
    <xf numFmtId="0" fontId="1" fillId="0" borderId="0" xfId="0" applyFont="1" applyProtection="1">
      <alignment vertical="center"/>
      <protection hidden="1"/>
    </xf>
    <xf numFmtId="0" fontId="7" fillId="0" borderId="0" xfId="1" applyFont="1">
      <alignment vertical="center"/>
    </xf>
    <xf numFmtId="0" fontId="7" fillId="0" borderId="0" xfId="1" applyFont="1" applyAlignment="1" applyProtection="1">
      <alignment horizontal="left" vertical="center"/>
      <protection hidden="1"/>
    </xf>
    <xf numFmtId="0" fontId="1" fillId="0" borderId="0" xfId="0" applyFont="1" applyAlignment="1" applyProtection="1">
      <alignment horizontal="left" vertical="center"/>
      <protection hidden="1"/>
    </xf>
    <xf numFmtId="0" fontId="8" fillId="0" borderId="1" xfId="1" applyFont="1" applyBorder="1" applyProtection="1">
      <alignment vertical="center"/>
      <protection hidden="1"/>
    </xf>
    <xf numFmtId="0" fontId="6" fillId="0" borderId="1" xfId="0" applyFont="1" applyBorder="1" applyProtection="1">
      <alignment vertical="center"/>
      <protection hidden="1"/>
    </xf>
    <xf numFmtId="0" fontId="9" fillId="0" borderId="1" xfId="0" applyFont="1" applyBorder="1" applyProtection="1">
      <alignment vertical="center"/>
      <protection hidden="1"/>
    </xf>
    <xf numFmtId="0" fontId="6" fillId="0" borderId="0" xfId="1" applyFont="1" applyProtection="1">
      <alignment vertical="center"/>
      <protection hidden="1"/>
    </xf>
    <xf numFmtId="0" fontId="10" fillId="0" borderId="0" xfId="1" applyFont="1">
      <alignment vertical="center"/>
    </xf>
    <xf numFmtId="0" fontId="6" fillId="0" borderId="1" xfId="1" applyFont="1" applyBorder="1" applyProtection="1">
      <alignment vertical="center"/>
      <protection hidden="1"/>
    </xf>
    <xf numFmtId="177" fontId="11" fillId="0" borderId="0" xfId="1" applyNumberFormat="1" applyFont="1" applyAlignment="1" applyProtection="1">
      <alignment horizontal="left" vertical="center"/>
      <protection hidden="1"/>
    </xf>
    <xf numFmtId="177" fontId="11" fillId="0" borderId="0" xfId="0" applyNumberFormat="1" applyFont="1" applyAlignment="1" applyProtection="1">
      <alignment horizontal="left" vertical="center"/>
      <protection hidden="1"/>
    </xf>
    <xf numFmtId="0" fontId="12" fillId="0" borderId="4" xfId="0" applyFont="1" applyBorder="1" applyAlignment="1">
      <alignment horizontal="center" vertical="center"/>
    </xf>
    <xf numFmtId="0" fontId="13" fillId="0" borderId="5" xfId="0" applyFont="1" applyBorder="1" applyAlignment="1" applyProtection="1">
      <alignment horizontal="center" vertical="center"/>
      <protection hidden="1"/>
    </xf>
    <xf numFmtId="0" fontId="14" fillId="0" borderId="0" xfId="0" applyFont="1" applyAlignment="1">
      <alignment horizontal="center" vertical="center"/>
    </xf>
    <xf numFmtId="0" fontId="12" fillId="0" borderId="0" xfId="0" applyFont="1" applyAlignment="1">
      <alignment horizontal="center" vertical="center"/>
    </xf>
    <xf numFmtId="14" fontId="12" fillId="0" borderId="0" xfId="0" applyNumberFormat="1" applyFont="1" applyAlignment="1">
      <alignment horizontal="center" vertical="center"/>
    </xf>
    <xf numFmtId="14" fontId="15" fillId="0" borderId="0" xfId="0" applyNumberFormat="1" applyFont="1">
      <alignment vertical="center"/>
    </xf>
    <xf numFmtId="0" fontId="15" fillId="0" borderId="0" xfId="0" applyFont="1">
      <alignment vertical="center"/>
    </xf>
    <xf numFmtId="0" fontId="16" fillId="0" borderId="1" xfId="0" applyFont="1" applyBorder="1">
      <alignment vertical="center"/>
    </xf>
    <xf numFmtId="14" fontId="15" fillId="0" borderId="1" xfId="0" applyNumberFormat="1" applyFont="1" applyBorder="1">
      <alignment vertical="center"/>
    </xf>
    <xf numFmtId="0" fontId="16" fillId="0" borderId="1" xfId="0" applyFont="1" applyBorder="1" applyAlignment="1">
      <alignment horizontal="right" vertical="center"/>
    </xf>
    <xf numFmtId="56" fontId="15" fillId="0" borderId="3" xfId="0" applyNumberFormat="1" applyFont="1" applyBorder="1" applyProtection="1">
      <alignment vertical="center"/>
      <protection locked="0"/>
    </xf>
    <xf numFmtId="0" fontId="17" fillId="0" borderId="3"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8" fillId="0" borderId="3" xfId="0" applyFont="1" applyBorder="1" applyAlignment="1">
      <alignment horizontal="center" vertical="center"/>
    </xf>
    <xf numFmtId="49" fontId="15" fillId="0" borderId="3" xfId="0" applyNumberFormat="1" applyFont="1" applyBorder="1" applyAlignment="1" applyProtection="1">
      <alignment horizontal="center" vertical="center"/>
      <protection locked="0"/>
    </xf>
    <xf numFmtId="0" fontId="19" fillId="0" borderId="0" xfId="0" applyFont="1" applyAlignment="1">
      <alignment horizontal="center" vertical="center"/>
    </xf>
    <xf numFmtId="0" fontId="18" fillId="0" borderId="0" xfId="0" applyFont="1">
      <alignment vertical="center"/>
    </xf>
    <xf numFmtId="0" fontId="0" fillId="0" borderId="0" xfId="0" applyAlignment="1">
      <alignment horizontal="center" vertical="center"/>
    </xf>
    <xf numFmtId="49" fontId="20" fillId="0" borderId="0" xfId="0" applyNumberFormat="1" applyFont="1" applyAlignment="1">
      <alignment horizontal="center" vertical="center"/>
    </xf>
    <xf numFmtId="49" fontId="0" fillId="0" borderId="4"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14" fontId="0" fillId="0" borderId="0" xfId="0" applyNumberFormat="1" applyAlignment="1">
      <alignment horizontal="center" vertical="center"/>
    </xf>
    <xf numFmtId="0" fontId="17" fillId="0" borderId="7" xfId="0" applyFont="1" applyBorder="1" applyAlignment="1">
      <alignment horizontal="center" vertical="center"/>
    </xf>
    <xf numFmtId="0" fontId="0" fillId="0" borderId="7" xfId="0" applyBorder="1" applyAlignment="1" applyProtection="1">
      <alignment horizontal="center" vertical="center"/>
      <protection locked="0"/>
    </xf>
    <xf numFmtId="0" fontId="0" fillId="0" borderId="7" xfId="0" applyBorder="1" applyAlignment="1">
      <alignment horizontal="center" vertical="center"/>
    </xf>
    <xf numFmtId="49" fontId="18" fillId="0" borderId="4" xfId="0" applyNumberFormat="1" applyFont="1" applyBorder="1" applyAlignment="1" applyProtection="1">
      <alignment horizontal="center" vertical="center"/>
      <protection locked="0"/>
    </xf>
    <xf numFmtId="0" fontId="20" fillId="0" borderId="0" xfId="0" applyFont="1" applyAlignment="1">
      <alignment horizontal="center" vertical="center"/>
    </xf>
    <xf numFmtId="49" fontId="19" fillId="0" borderId="0" xfId="0" applyNumberFormat="1" applyFont="1" applyAlignment="1">
      <alignment horizontal="center" vertical="center"/>
    </xf>
    <xf numFmtId="0" fontId="0" fillId="0" borderId="8" xfId="0" applyBorder="1" applyAlignment="1" applyProtection="1">
      <alignment horizontal="center" vertical="center"/>
      <protection locked="0"/>
    </xf>
    <xf numFmtId="0" fontId="0" fillId="0" borderId="0" xfId="0" applyAlignment="1">
      <alignment horizontal="left" vertical="center"/>
    </xf>
    <xf numFmtId="0" fontId="18" fillId="0" borderId="2" xfId="0" applyFont="1" applyBorder="1">
      <alignment vertical="center"/>
    </xf>
    <xf numFmtId="0" fontId="15" fillId="0" borderId="3" xfId="0" applyFont="1" applyBorder="1" applyAlignment="1">
      <alignment horizontal="center" vertical="center"/>
    </xf>
    <xf numFmtId="0" fontId="0" fillId="0" borderId="5" xfId="0"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cellXfs>
  <cellStyles count="3">
    <cellStyle name="桁区切り 2" xfId="2" xr:uid="{FDE46385-E4ED-4064-B117-B2392F4AAD85}"/>
    <cellStyle name="標準" xfId="0" builtinId="0"/>
    <cellStyle name="標準 2" xfId="1" xr:uid="{FA8DC495-2853-4732-A7D3-839F19E3AA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pgc25\&#12456;&#12523;&#12500;&#12540;&#12460;&#12473;&#25391;&#33288;&#12475;&#12531;&#12479;&#12540;&#12288;&#35373;&#20633;&#23566;&#20837;%20Dropbox\&#32681;&#21083;&#33618;&#20117;\&#35373;&#20633;&#23566;&#20837;_&#20849;&#26377;\R4&#35036;&#27491;&#65288;&#35373;&#20633;&#23566;&#20837;&#35036;&#21161;&#37329;&#65289;\&#12304;05&#12305;&#20132;&#20184;&#30003;&#35531;&#26360;&#12289;&#35336;&#30011;&#22793;&#26356;&#12289;&#23455;&#32318;&#22577;&#21578;&#26360;\&#35373;&#20633;&#23566;&#20837;&#12288;&#23529;&#26619;\&#31649;&#29702;&#34920;\&#12513;&#12540;&#12523;.xlsm" TargetMode="External"/><Relationship Id="rId1" Type="http://schemas.openxmlformats.org/officeDocument/2006/relationships/externalLinkPath" Target="/Users/lpgc25/&#12456;&#12523;&#12500;&#12540;&#12460;&#12473;&#25391;&#33288;&#12475;&#12531;&#12479;&#12540;&#12288;&#35373;&#20633;&#23566;&#20837;%20Dropbox/&#32681;&#21083;&#33618;&#20117;/&#35373;&#20633;&#23566;&#20837;_&#20849;&#26377;/R4&#35036;&#27491;&#65288;&#35373;&#20633;&#23566;&#20837;&#35036;&#21161;&#37329;&#65289;/&#12304;05&#12305;&#20132;&#20184;&#30003;&#35531;&#26360;&#12289;&#35336;&#30011;&#22793;&#26356;&#12289;&#23455;&#32318;&#22577;&#21578;&#26360;/&#35373;&#20633;&#23566;&#20837;&#12288;&#23529;&#26619;/&#31649;&#29702;&#34920;/&#12513;&#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リンク"/>
      <sheetName val="メール"/>
      <sheetName val="(様式第16)精算払請求書"/>
      <sheetName val="口座情報"/>
      <sheetName val="宛先"/>
      <sheetName val="情報"/>
    </sheetNames>
    <sheetDataSet>
      <sheetData sheetId="0"/>
      <sheetData sheetId="1">
        <row r="7">
          <cell r="F7" t="str">
            <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F6B81-978F-4DE9-873F-B5031AFC72C6}">
  <sheetPr codeName="Sheet4">
    <pageSetUpPr fitToPage="1"/>
  </sheetPr>
  <dimension ref="A1:P51"/>
  <sheetViews>
    <sheetView showGridLines="0" view="pageBreakPreview" zoomScale="85" zoomScaleNormal="85" zoomScaleSheetLayoutView="85" workbookViewId="0">
      <selection activeCell="D30" sqref="D30"/>
    </sheetView>
  </sheetViews>
  <sheetFormatPr defaultColWidth="9" defaultRowHeight="15" x14ac:dyDescent="0.55000000000000004"/>
  <cols>
    <col min="1" max="9" width="5.33203125" style="2" customWidth="1"/>
    <col min="10" max="10" width="5.58203125" style="2" customWidth="1"/>
    <col min="11" max="15" width="5.33203125" style="2" customWidth="1"/>
    <col min="16" max="16" width="6.08203125" style="2" customWidth="1"/>
    <col min="17" max="16384" width="9" style="2"/>
  </cols>
  <sheetData>
    <row r="1" spans="1:16" x14ac:dyDescent="0.55000000000000004">
      <c r="A1" s="1"/>
      <c r="B1" s="1"/>
      <c r="C1" s="1"/>
      <c r="D1" s="1"/>
      <c r="E1" s="1"/>
      <c r="F1" s="1"/>
      <c r="G1" s="1"/>
      <c r="H1" s="1"/>
      <c r="I1" s="1"/>
      <c r="J1" s="1"/>
      <c r="K1" s="1"/>
      <c r="L1" s="1"/>
      <c r="M1" s="1"/>
      <c r="N1" s="1"/>
      <c r="O1" s="1"/>
      <c r="P1" s="1"/>
    </row>
    <row r="2" spans="1:16" x14ac:dyDescent="0.55000000000000004">
      <c r="A2" s="1" t="s">
        <v>0</v>
      </c>
      <c r="B2" s="1"/>
      <c r="C2" s="1"/>
      <c r="D2" s="1"/>
      <c r="E2" s="1"/>
      <c r="F2" s="1"/>
      <c r="G2" s="1"/>
      <c r="H2" s="1"/>
      <c r="I2" s="1"/>
      <c r="J2" s="1"/>
      <c r="K2" s="3" t="s">
        <v>1</v>
      </c>
      <c r="L2" s="3"/>
      <c r="M2" s="4" t="str">
        <f>IF(口座情報!E2="","日付未入力",TEXT(口座情報!E2,"ggge年m月d日"))</f>
        <v>日付未入力</v>
      </c>
      <c r="N2" s="4"/>
      <c r="O2" s="4"/>
      <c r="P2" s="4"/>
    </row>
    <row r="3" spans="1:16" x14ac:dyDescent="0.55000000000000004">
      <c r="A3" s="1"/>
      <c r="B3" s="1"/>
      <c r="C3" s="1"/>
      <c r="D3" s="1"/>
      <c r="E3" s="1"/>
      <c r="F3" s="1"/>
      <c r="G3" s="1"/>
      <c r="H3" s="1"/>
      <c r="I3" s="1"/>
      <c r="J3" s="1"/>
      <c r="K3" s="1"/>
      <c r="L3" s="1"/>
      <c r="M3" s="1"/>
      <c r="N3" s="1"/>
      <c r="O3" s="1"/>
      <c r="P3" s="1"/>
    </row>
    <row r="4" spans="1:16" x14ac:dyDescent="0.55000000000000004">
      <c r="A4" s="1" t="s">
        <v>2</v>
      </c>
      <c r="B4" s="1"/>
      <c r="C4" s="1"/>
      <c r="D4" s="1"/>
      <c r="E4" s="1"/>
      <c r="F4" s="1"/>
      <c r="G4" s="1"/>
      <c r="H4" s="1"/>
      <c r="I4" s="1"/>
      <c r="J4" s="1"/>
      <c r="K4" s="1"/>
      <c r="L4" s="1"/>
      <c r="M4" s="1"/>
      <c r="N4" s="1"/>
      <c r="O4" s="1"/>
      <c r="P4" s="1"/>
    </row>
    <row r="5" spans="1:16" x14ac:dyDescent="0.55000000000000004">
      <c r="A5" s="3" t="s">
        <v>3</v>
      </c>
      <c r="B5" s="3"/>
      <c r="C5" s="5" t="s">
        <v>4</v>
      </c>
      <c r="D5" s="5"/>
      <c r="E5" s="5"/>
      <c r="F5" s="1" t="s">
        <v>5</v>
      </c>
      <c r="G5" s="1"/>
      <c r="H5" s="1"/>
      <c r="I5" s="1"/>
      <c r="J5" s="1"/>
      <c r="K5" s="1"/>
      <c r="L5" s="1"/>
      <c r="M5" s="1"/>
      <c r="N5" s="1"/>
      <c r="O5" s="1"/>
      <c r="P5" s="1"/>
    </row>
    <row r="6" spans="1:16" x14ac:dyDescent="0.55000000000000004">
      <c r="A6" s="1"/>
      <c r="B6" s="1"/>
      <c r="C6" s="1"/>
      <c r="D6" s="1"/>
      <c r="E6" s="1"/>
      <c r="F6" s="1"/>
      <c r="G6" s="1"/>
      <c r="H6" s="1"/>
      <c r="I6" s="1"/>
      <c r="J6" s="1"/>
      <c r="K6" s="6" t="str">
        <f>IF(_xlfn.XLOOKUP([1]メール!A6,[1]!宛先[交付決定番号],[1]!宛先[実績審査.住所])=0,"",_xlfn.XLOOKUP([1]メール!A6,[1]!宛先[交付決定番号],[1]!宛先[実績審査.住所]))</f>
        <v/>
      </c>
      <c r="L6" s="6"/>
      <c r="M6" s="6"/>
      <c r="N6" s="6"/>
      <c r="O6" s="6"/>
      <c r="P6" s="6"/>
    </row>
    <row r="7" spans="1:16" x14ac:dyDescent="0.55000000000000004">
      <c r="A7" s="1"/>
      <c r="B7" s="1"/>
      <c r="C7" s="1"/>
      <c r="D7" s="1"/>
      <c r="E7" s="1"/>
      <c r="F7" s="1"/>
      <c r="G7" s="1"/>
      <c r="H7" s="1"/>
      <c r="I7" s="5" t="s">
        <v>6</v>
      </c>
      <c r="J7" s="5"/>
      <c r="K7" s="4"/>
      <c r="L7" s="4"/>
      <c r="M7" s="4"/>
      <c r="N7" s="4"/>
      <c r="O7" s="4"/>
      <c r="P7" s="4"/>
    </row>
    <row r="8" spans="1:16" x14ac:dyDescent="0.55000000000000004">
      <c r="A8" s="1"/>
      <c r="B8" s="1"/>
      <c r="C8" s="1"/>
      <c r="D8" s="1"/>
      <c r="E8" s="1"/>
      <c r="F8" s="1"/>
      <c r="G8" s="1"/>
      <c r="H8" s="1"/>
      <c r="I8" s="1"/>
      <c r="J8" s="1"/>
      <c r="K8" s="7" t="str">
        <f>IFERROR(LEFT([1]メール!F7,FIND("_",[1]メール!F7)-1),"")</f>
        <v/>
      </c>
      <c r="L8" s="7"/>
      <c r="M8" s="7"/>
      <c r="N8" s="7"/>
      <c r="O8" s="7"/>
      <c r="P8" s="7"/>
    </row>
    <row r="9" spans="1:16" x14ac:dyDescent="0.55000000000000004">
      <c r="A9" s="1"/>
      <c r="B9" s="1"/>
      <c r="C9" s="1"/>
      <c r="D9" s="1"/>
      <c r="E9" s="1"/>
      <c r="F9" s="1"/>
      <c r="G9" s="1"/>
      <c r="H9" s="1"/>
      <c r="I9" s="5" t="s">
        <v>7</v>
      </c>
      <c r="J9" s="5"/>
      <c r="K9" s="4"/>
      <c r="L9" s="4"/>
      <c r="M9" s="4"/>
      <c r="N9" s="4"/>
      <c r="O9" s="4"/>
      <c r="P9" s="4"/>
    </row>
    <row r="10" spans="1:16" x14ac:dyDescent="0.55000000000000004">
      <c r="A10" s="1"/>
      <c r="B10" s="1"/>
      <c r="C10" s="1"/>
      <c r="D10" s="1"/>
      <c r="E10" s="1"/>
      <c r="F10" s="1"/>
      <c r="G10" s="1"/>
      <c r="H10" s="1"/>
      <c r="I10" s="1"/>
      <c r="J10" s="1"/>
      <c r="K10" s="1"/>
      <c r="L10" s="7" t="str">
        <f>IF(_xlfn.XLOOKUP([1]メール!A6,[1]!宛先[交付決定番号],[1]!宛先[実績審査.代表者役職・氏名],"")=0,"",_xlfn.XLOOKUP([1]メール!A6,[1]!宛先[交付決定番号],[1]!宛先[実績審査.代表者役職・氏名],""))</f>
        <v/>
      </c>
      <c r="M10" s="7"/>
      <c r="N10" s="7"/>
      <c r="O10" s="7"/>
      <c r="P10" s="7"/>
    </row>
    <row r="11" spans="1:16" x14ac:dyDescent="0.55000000000000004">
      <c r="A11" s="1"/>
      <c r="B11" s="1"/>
      <c r="C11" s="1"/>
      <c r="D11" s="1"/>
      <c r="E11" s="1"/>
      <c r="F11" s="1"/>
      <c r="G11" s="1"/>
      <c r="H11" s="1"/>
      <c r="I11" s="5" t="s">
        <v>8</v>
      </c>
      <c r="J11" s="5"/>
      <c r="K11" s="5"/>
      <c r="L11" s="4"/>
      <c r="M11" s="4"/>
      <c r="N11" s="4"/>
      <c r="O11" s="4"/>
      <c r="P11" s="4"/>
    </row>
    <row r="12" spans="1:16" x14ac:dyDescent="0.55000000000000004">
      <c r="A12" s="1"/>
      <c r="B12" s="1"/>
      <c r="C12" s="1"/>
      <c r="D12" s="1"/>
      <c r="E12" s="1"/>
      <c r="F12" s="1"/>
      <c r="G12" s="1"/>
      <c r="H12" s="1"/>
      <c r="I12" s="1"/>
      <c r="J12" s="1"/>
      <c r="K12" s="1"/>
      <c r="L12" s="1"/>
      <c r="M12" s="1"/>
      <c r="N12" s="1"/>
      <c r="O12" s="1"/>
      <c r="P12" s="1"/>
    </row>
    <row r="13" spans="1:16" x14ac:dyDescent="0.55000000000000004">
      <c r="A13" s="1"/>
      <c r="B13" s="1"/>
      <c r="C13" s="1"/>
      <c r="D13" s="1"/>
      <c r="E13" s="1"/>
      <c r="F13" s="1"/>
      <c r="G13" s="1"/>
      <c r="H13" s="1"/>
      <c r="I13" s="1"/>
      <c r="J13" s="1"/>
      <c r="K13" s="1"/>
      <c r="L13" s="1"/>
      <c r="M13" s="1"/>
      <c r="N13" s="1"/>
      <c r="O13" s="1"/>
      <c r="P13" s="1"/>
    </row>
    <row r="14" spans="1:16" x14ac:dyDescent="0.55000000000000004">
      <c r="A14" s="8" t="s">
        <v>9</v>
      </c>
      <c r="B14" s="9"/>
      <c r="C14" s="9"/>
      <c r="D14" s="9"/>
      <c r="E14" s="9"/>
      <c r="F14" s="9"/>
      <c r="G14" s="9"/>
      <c r="H14" s="9"/>
      <c r="I14" s="9"/>
      <c r="J14" s="9"/>
      <c r="K14" s="9"/>
      <c r="L14" s="9"/>
      <c r="M14" s="9"/>
      <c r="N14" s="9"/>
      <c r="O14" s="9"/>
      <c r="P14" s="9"/>
    </row>
    <row r="15" spans="1:16" x14ac:dyDescent="0.55000000000000004">
      <c r="A15" s="9" t="s">
        <v>10</v>
      </c>
      <c r="B15" s="9"/>
      <c r="C15" s="9"/>
      <c r="D15" s="9"/>
      <c r="E15" s="9"/>
      <c r="F15" s="9"/>
      <c r="G15" s="9"/>
      <c r="H15" s="9"/>
      <c r="I15" s="9"/>
      <c r="J15" s="9"/>
      <c r="K15" s="9"/>
      <c r="L15" s="9"/>
      <c r="M15" s="9"/>
      <c r="N15" s="9"/>
      <c r="O15" s="9"/>
      <c r="P15" s="9"/>
    </row>
    <row r="16" spans="1:16" x14ac:dyDescent="0.55000000000000004">
      <c r="A16" s="9"/>
      <c r="B16" s="9"/>
      <c r="C16" s="9"/>
      <c r="D16" s="9"/>
      <c r="E16" s="9"/>
      <c r="F16" s="9"/>
      <c r="G16" s="9"/>
      <c r="H16" s="9"/>
      <c r="I16" s="9"/>
      <c r="J16" s="9"/>
      <c r="K16" s="9"/>
      <c r="L16" s="9"/>
      <c r="M16" s="9"/>
      <c r="N16" s="9"/>
      <c r="O16" s="9"/>
      <c r="P16" s="9"/>
    </row>
    <row r="17" spans="1:16" x14ac:dyDescent="0.55000000000000004">
      <c r="A17" s="1"/>
      <c r="B17" s="1"/>
      <c r="C17" s="1"/>
      <c r="D17" s="1"/>
      <c r="E17" s="1"/>
      <c r="F17" s="1"/>
      <c r="G17" s="1"/>
      <c r="H17" s="1"/>
      <c r="I17" s="1"/>
      <c r="J17" s="1"/>
      <c r="K17" s="1"/>
      <c r="L17" s="1"/>
      <c r="M17" s="1"/>
      <c r="N17" s="1"/>
      <c r="O17" s="1"/>
      <c r="P17" s="1"/>
    </row>
    <row r="18" spans="1:16" x14ac:dyDescent="0.55000000000000004">
      <c r="A18" s="1"/>
      <c r="B18" s="1"/>
      <c r="C18" s="1"/>
      <c r="D18" s="1"/>
      <c r="E18" s="1"/>
      <c r="F18" s="1"/>
      <c r="G18" s="1"/>
      <c r="H18" s="1"/>
      <c r="I18" s="1"/>
      <c r="J18" s="1"/>
      <c r="K18" s="1"/>
      <c r="L18" s="1"/>
      <c r="M18" s="1"/>
      <c r="N18" s="1"/>
      <c r="O18" s="1"/>
      <c r="P18" s="1"/>
    </row>
    <row r="19" spans="1:16" x14ac:dyDescent="0.55000000000000004">
      <c r="A19" s="5" t="s">
        <v>11</v>
      </c>
      <c r="B19" s="5"/>
      <c r="C19" s="5"/>
      <c r="D19" s="5"/>
      <c r="E19" s="5"/>
      <c r="F19" s="5"/>
      <c r="G19" s="5"/>
      <c r="H19" s="5"/>
      <c r="I19" s="5"/>
      <c r="J19" s="5"/>
      <c r="K19" s="5"/>
      <c r="L19" s="5"/>
      <c r="M19" s="5"/>
      <c r="N19" s="5"/>
      <c r="O19" s="5"/>
      <c r="P19" s="5"/>
    </row>
    <row r="20" spans="1:16" x14ac:dyDescent="0.55000000000000004">
      <c r="A20" s="10"/>
      <c r="B20" s="10"/>
      <c r="C20" s="10"/>
      <c r="D20" s="10"/>
      <c r="E20" s="10"/>
      <c r="F20" s="10"/>
      <c r="G20" s="10"/>
      <c r="H20" s="10"/>
      <c r="I20" s="10"/>
      <c r="J20" s="10"/>
      <c r="K20" s="10"/>
      <c r="L20" s="10"/>
      <c r="M20" s="10"/>
      <c r="N20" s="10"/>
      <c r="O20" s="10"/>
      <c r="P20" s="10"/>
    </row>
    <row r="21" spans="1:16" x14ac:dyDescent="0.55000000000000004">
      <c r="A21" s="1"/>
      <c r="B21" s="1" t="s">
        <v>12</v>
      </c>
      <c r="C21" s="1"/>
      <c r="D21" s="1"/>
      <c r="E21" s="1"/>
      <c r="F21" s="1"/>
      <c r="G21" s="4" t="str">
        <f>IF(_xlfn.XLOOKUP([1]メール!A6,[1]!宛先[交付決定番号],[1]!宛先[交付決定番号],"")=0,"",_xlfn.XLOOKUP([1]メール!A6,[1]!宛先[交付決定番号],[1]!宛先[交付決定番号],""))</f>
        <v/>
      </c>
      <c r="H21" s="4"/>
      <c r="I21" s="4"/>
      <c r="J21" s="4"/>
      <c r="K21" s="4"/>
      <c r="L21" s="1"/>
      <c r="M21" s="1"/>
      <c r="N21" s="1"/>
      <c r="O21" s="1"/>
      <c r="P21" s="1"/>
    </row>
    <row r="22" spans="1:16" x14ac:dyDescent="0.55000000000000004">
      <c r="A22" s="1"/>
      <c r="B22" s="1"/>
      <c r="C22" s="1"/>
      <c r="D22" s="1"/>
      <c r="E22" s="1"/>
      <c r="F22" s="1"/>
      <c r="G22" s="1"/>
      <c r="H22" s="1"/>
      <c r="I22" s="1"/>
      <c r="J22" s="1"/>
      <c r="K22" s="1"/>
      <c r="L22" s="1"/>
      <c r="M22" s="1"/>
      <c r="N22" s="1"/>
      <c r="O22" s="1"/>
      <c r="P22" s="1"/>
    </row>
    <row r="23" spans="1:16" ht="18.75" customHeight="1" x14ac:dyDescent="0.55000000000000004">
      <c r="A23" s="1"/>
      <c r="B23" s="1" t="s">
        <v>13</v>
      </c>
      <c r="C23" s="1"/>
      <c r="D23" s="1"/>
      <c r="E23" s="1"/>
      <c r="F23" s="1"/>
      <c r="G23" s="11" t="str">
        <f>IF(_xlfn.XLOOKUP([1]メール!A6,[1]!宛先[交付決定番号],[1]!宛先[実績審査.額の確定日],"")=0,"",TEXT(_xlfn.XLOOKUP([1]メール!A6,[1]!宛先[交付決定番号],[1]!宛先[実績審査.額の確定日],""),"ggge年m月d日"))</f>
        <v/>
      </c>
      <c r="H23" s="12"/>
      <c r="I23" s="12"/>
      <c r="J23" s="12"/>
      <c r="K23" s="12"/>
      <c r="L23" s="1"/>
      <c r="M23" s="1"/>
      <c r="N23" s="1"/>
      <c r="O23" s="1"/>
      <c r="P23" s="1"/>
    </row>
    <row r="24" spans="1:16" x14ac:dyDescent="0.55000000000000004">
      <c r="A24" s="1"/>
      <c r="B24" s="1"/>
      <c r="C24" s="1"/>
      <c r="D24" s="1"/>
      <c r="E24" s="1"/>
      <c r="F24" s="1"/>
      <c r="G24" s="1"/>
      <c r="H24" s="1"/>
      <c r="I24" s="1"/>
      <c r="J24" s="1"/>
      <c r="K24" s="1"/>
      <c r="L24" s="1"/>
      <c r="M24" s="1"/>
      <c r="N24" s="1"/>
      <c r="O24" s="1"/>
      <c r="P24" s="1"/>
    </row>
    <row r="25" spans="1:16" ht="22.5" customHeight="1" x14ac:dyDescent="0.55000000000000004">
      <c r="A25" s="1"/>
      <c r="B25" s="1" t="s">
        <v>14</v>
      </c>
      <c r="C25" s="1"/>
      <c r="D25" s="1"/>
      <c r="E25" s="1"/>
      <c r="F25" s="1"/>
      <c r="G25" s="13" t="str">
        <f>IF(_xlfn.XLOOKUP([1]メール!A6,[1]!宛先[交付決定番号],[1]!宛先[実績審査.確定金額],"")=0,"",_xlfn.XLOOKUP([1]メール!A6,[1]!宛先[交付決定番号],[1]!宛先[実績審査.確定金額],""))</f>
        <v/>
      </c>
      <c r="H25" s="14"/>
      <c r="I25" s="14"/>
      <c r="J25" s="14"/>
      <c r="K25" s="15" t="s">
        <v>15</v>
      </c>
      <c r="L25" s="1"/>
      <c r="M25" s="1"/>
      <c r="N25" s="1"/>
      <c r="O25" s="1"/>
      <c r="P25" s="1"/>
    </row>
    <row r="26" spans="1:16" x14ac:dyDescent="0.55000000000000004">
      <c r="A26" s="1"/>
      <c r="B26" s="1"/>
      <c r="C26" s="1"/>
      <c r="D26" s="1"/>
      <c r="E26" s="1"/>
      <c r="F26" s="1"/>
      <c r="G26" s="1"/>
      <c r="H26" s="1"/>
      <c r="I26" s="1"/>
      <c r="J26" s="1"/>
      <c r="K26" s="1"/>
      <c r="L26" s="1"/>
      <c r="M26" s="1"/>
      <c r="N26" s="1"/>
      <c r="O26" s="1"/>
      <c r="P26" s="1"/>
    </row>
    <row r="27" spans="1:16" x14ac:dyDescent="0.55000000000000004">
      <c r="A27" s="1"/>
      <c r="B27" s="1" t="s">
        <v>16</v>
      </c>
      <c r="C27" s="1"/>
      <c r="D27" s="1"/>
      <c r="E27" s="1"/>
      <c r="F27" s="1"/>
      <c r="G27" s="1"/>
      <c r="H27" s="1"/>
      <c r="I27" s="1"/>
      <c r="J27" s="1"/>
      <c r="K27" s="1"/>
      <c r="L27" s="1"/>
      <c r="M27" s="1"/>
      <c r="N27" s="1"/>
      <c r="O27" s="1"/>
      <c r="P27" s="1"/>
    </row>
    <row r="28" spans="1:16" x14ac:dyDescent="0.55000000000000004">
      <c r="A28" s="1"/>
      <c r="B28" s="16" t="s">
        <v>17</v>
      </c>
      <c r="C28" s="16"/>
      <c r="D28" s="16"/>
      <c r="E28" s="16"/>
      <c r="F28" s="16"/>
      <c r="G28" s="16"/>
      <c r="H28" s="16"/>
      <c r="I28" s="16" t="s">
        <v>18</v>
      </c>
      <c r="J28" s="16"/>
      <c r="K28" s="16"/>
      <c r="L28" s="16"/>
      <c r="M28" s="16"/>
      <c r="N28" s="16"/>
      <c r="O28" s="16"/>
      <c r="P28" s="1"/>
    </row>
    <row r="29" spans="1:16" x14ac:dyDescent="0.55000000000000004">
      <c r="A29" s="1"/>
      <c r="B29" s="16" t="s">
        <v>19</v>
      </c>
      <c r="C29" s="16"/>
      <c r="D29" s="16"/>
      <c r="E29" s="16"/>
      <c r="F29" s="16"/>
      <c r="G29" s="16"/>
      <c r="H29" s="16"/>
      <c r="I29" s="17" t="str">
        <f>IF(_xlfn.XLOOKUP([1]メール!A6,[1]!宛先[交付決定番号],[1]!宛先[実績審査.確定金額],"")=0,"",_xlfn.XLOOKUP([1]メール!A6,[1]!宛先[交付決定番号],[1]!宛先[実績審査.確定金額],""))</f>
        <v/>
      </c>
      <c r="J29" s="17"/>
      <c r="K29" s="17"/>
      <c r="L29" s="17"/>
      <c r="M29" s="17"/>
      <c r="N29" s="17"/>
      <c r="O29" s="17"/>
      <c r="P29" s="1"/>
    </row>
    <row r="30" spans="1:16" x14ac:dyDescent="0.55000000000000004">
      <c r="A30" s="1"/>
      <c r="B30" s="1"/>
      <c r="C30" s="1"/>
      <c r="D30" s="1"/>
      <c r="E30" s="1"/>
      <c r="F30" s="1"/>
      <c r="G30" s="18"/>
      <c r="H30" s="18"/>
      <c r="I30" s="18"/>
      <c r="J30" s="18"/>
      <c r="K30" s="18"/>
      <c r="L30" s="18"/>
      <c r="M30" s="18"/>
      <c r="N30" s="1"/>
      <c r="O30" s="1"/>
      <c r="P30" s="1"/>
    </row>
    <row r="31" spans="1:16" ht="15.75" customHeight="1" x14ac:dyDescent="0.55000000000000004">
      <c r="A31" s="1"/>
      <c r="B31" s="1" t="s">
        <v>20</v>
      </c>
      <c r="C31" s="1"/>
      <c r="D31" s="1"/>
      <c r="E31" s="1"/>
      <c r="F31" s="1"/>
      <c r="G31" s="19"/>
      <c r="H31" s="20"/>
      <c r="I31" s="20"/>
      <c r="J31" s="20"/>
      <c r="K31" s="20"/>
      <c r="L31" s="20"/>
      <c r="M31" s="20"/>
      <c r="N31" s="1"/>
      <c r="O31" s="1"/>
      <c r="P31" s="1"/>
    </row>
    <row r="32" spans="1:16" ht="15.75" customHeight="1" x14ac:dyDescent="0.55000000000000004">
      <c r="A32" s="1"/>
      <c r="B32" s="1"/>
      <c r="C32" s="21" t="s">
        <v>21</v>
      </c>
      <c r="D32" s="1"/>
      <c r="E32" s="1"/>
      <c r="F32" s="1"/>
      <c r="G32" s="22" t="str">
        <f>IF(口座情報!E2="","日付未入力",TEXT(口座情報!E2,"ggge年m月d日"))</f>
        <v>日付未入力</v>
      </c>
      <c r="H32" s="23"/>
      <c r="I32" s="23"/>
      <c r="J32" s="23"/>
      <c r="K32" s="23"/>
      <c r="L32" s="23"/>
      <c r="M32" s="23"/>
      <c r="N32" s="1"/>
      <c r="O32" s="1"/>
      <c r="P32" s="1"/>
    </row>
    <row r="33" spans="1:16" ht="15.75" customHeight="1" x14ac:dyDescent="0.55000000000000004">
      <c r="A33" s="1"/>
      <c r="B33" s="1"/>
      <c r="C33" s="1" t="s">
        <v>22</v>
      </c>
      <c r="D33" s="1"/>
      <c r="E33" s="1"/>
      <c r="F33" s="1"/>
      <c r="G33" s="24" t="str">
        <f>IF(口座情報!B3=0,"【口座情報】シートから入力",SUBSTITUTE(SUBSTITUTE(口座情報!B3," ",""),"　",""))</f>
        <v>【口座情報】シートから入力</v>
      </c>
      <c r="H33" s="24"/>
      <c r="I33" s="24"/>
      <c r="J33" s="24"/>
      <c r="K33" s="24"/>
      <c r="L33" s="25"/>
      <c r="M33" s="26"/>
      <c r="N33" s="1"/>
      <c r="O33" s="1"/>
      <c r="P33" s="1"/>
    </row>
    <row r="34" spans="1:16" x14ac:dyDescent="0.55000000000000004">
      <c r="A34" s="1"/>
      <c r="B34" s="1"/>
      <c r="C34" s="1"/>
      <c r="D34" s="1"/>
      <c r="E34" s="1"/>
      <c r="F34" s="1"/>
      <c r="G34" s="27"/>
      <c r="H34" s="27"/>
      <c r="I34" s="27"/>
      <c r="J34" s="27"/>
      <c r="K34" s="27"/>
      <c r="L34" s="27"/>
      <c r="M34" s="27"/>
      <c r="N34" s="1"/>
      <c r="O34" s="1"/>
      <c r="P34" s="1"/>
    </row>
    <row r="35" spans="1:16" ht="15.75" customHeight="1" x14ac:dyDescent="0.55000000000000004">
      <c r="A35" s="1"/>
      <c r="B35" s="1"/>
      <c r="C35" s="1" t="s">
        <v>23</v>
      </c>
      <c r="D35" s="1"/>
      <c r="E35" s="1"/>
      <c r="F35" s="1"/>
      <c r="G35" s="24" t="str">
        <f>IF(口座情報!E3="","【口座情報】シートから入力",ASC(TEXT(ASC(口座情報!E3),"0000")))</f>
        <v>【口座情報】シートから入力</v>
      </c>
      <c r="H35" s="24"/>
      <c r="I35" s="24"/>
      <c r="J35" s="24"/>
      <c r="K35" s="24"/>
      <c r="L35" s="25"/>
      <c r="M35" s="26"/>
      <c r="N35" s="28"/>
      <c r="P35" s="1"/>
    </row>
    <row r="36" spans="1:16" x14ac:dyDescent="0.55000000000000004">
      <c r="A36" s="1"/>
      <c r="B36" s="1"/>
      <c r="C36" s="1"/>
      <c r="D36" s="1"/>
      <c r="E36" s="1"/>
      <c r="F36" s="1"/>
      <c r="G36" s="27"/>
      <c r="H36" s="27"/>
      <c r="I36" s="27"/>
      <c r="J36" s="27"/>
      <c r="K36" s="27"/>
      <c r="L36" s="27"/>
      <c r="M36" s="27"/>
      <c r="N36" s="1"/>
      <c r="O36" s="1"/>
      <c r="P36" s="1"/>
    </row>
    <row r="37" spans="1:16" ht="15.75" customHeight="1" x14ac:dyDescent="0.55000000000000004">
      <c r="A37" s="1"/>
      <c r="B37" s="1"/>
      <c r="C37" s="1" t="s">
        <v>24</v>
      </c>
      <c r="D37" s="1"/>
      <c r="E37" s="1"/>
      <c r="F37" s="1"/>
      <c r="G37" s="24" t="str">
        <f>IF(口座情報!B4=0,"【口座情報】シートから入力",SUBSTITUTE(SUBSTITUTE(口座情報!B4," ",""),"　",""))</f>
        <v>【口座情報】シートから入力</v>
      </c>
      <c r="H37" s="24"/>
      <c r="I37" s="24"/>
      <c r="J37" s="24"/>
      <c r="K37" s="24"/>
      <c r="L37" s="25"/>
      <c r="M37" s="26"/>
      <c r="N37" s="1"/>
      <c r="O37" s="1"/>
      <c r="P37" s="1"/>
    </row>
    <row r="38" spans="1:16" x14ac:dyDescent="0.55000000000000004">
      <c r="A38" s="1"/>
      <c r="B38" s="1"/>
      <c r="C38" s="1"/>
      <c r="D38" s="1"/>
      <c r="E38" s="1"/>
      <c r="F38" s="1"/>
      <c r="G38" s="27"/>
      <c r="H38" s="27"/>
      <c r="I38" s="27"/>
      <c r="J38" s="27"/>
      <c r="K38" s="27"/>
      <c r="L38" s="27"/>
      <c r="M38" s="27"/>
      <c r="N38" s="1"/>
      <c r="O38" s="1"/>
      <c r="P38" s="1"/>
    </row>
    <row r="39" spans="1:16" ht="15.75" customHeight="1" x14ac:dyDescent="0.55000000000000004">
      <c r="A39" s="1"/>
      <c r="B39" s="1"/>
      <c r="C39" s="1" t="s">
        <v>25</v>
      </c>
      <c r="D39" s="1"/>
      <c r="E39" s="1"/>
      <c r="F39" s="1"/>
      <c r="G39" s="24" t="str">
        <f>IF(口座情報!E4="","【口座情報】シートから入力",ASC(TEXT(口座情報!E4,"000")))</f>
        <v>【口座情報】シートから入力</v>
      </c>
      <c r="H39" s="24"/>
      <c r="I39" s="24"/>
      <c r="J39" s="24"/>
      <c r="K39" s="24"/>
      <c r="L39" s="25"/>
      <c r="M39" s="26"/>
      <c r="N39" s="28"/>
      <c r="P39" s="1"/>
    </row>
    <row r="40" spans="1:16" x14ac:dyDescent="0.55000000000000004">
      <c r="A40" s="1"/>
      <c r="B40" s="1"/>
      <c r="C40" s="1"/>
      <c r="D40" s="1"/>
      <c r="E40" s="1"/>
      <c r="F40" s="1"/>
      <c r="G40" s="27"/>
      <c r="H40" s="27"/>
      <c r="I40" s="27"/>
      <c r="J40" s="27"/>
      <c r="K40" s="27"/>
      <c r="L40" s="27"/>
      <c r="M40" s="27"/>
      <c r="N40" s="1"/>
      <c r="O40" s="1"/>
      <c r="P40" s="1"/>
    </row>
    <row r="41" spans="1:16" ht="15.75" customHeight="1" x14ac:dyDescent="0.55000000000000004">
      <c r="A41" s="1"/>
      <c r="B41" s="1"/>
      <c r="C41" s="1" t="s">
        <v>26</v>
      </c>
      <c r="D41" s="1"/>
      <c r="E41" s="1"/>
      <c r="F41" s="1"/>
      <c r="G41" s="24" t="str">
        <f>IF(口座情報!B5=0,"【口座情報】シートからプルダウンで選択",口座情報!B5)</f>
        <v>【口座情報】シートからプルダウンで選択</v>
      </c>
      <c r="H41" s="24"/>
      <c r="I41" s="24"/>
      <c r="J41" s="24"/>
      <c r="K41" s="24"/>
      <c r="L41" s="25"/>
      <c r="M41" s="26"/>
      <c r="N41" s="1"/>
      <c r="O41" s="1"/>
      <c r="P41" s="1"/>
    </row>
    <row r="42" spans="1:16" x14ac:dyDescent="0.55000000000000004">
      <c r="A42" s="1"/>
      <c r="B42" s="1"/>
      <c r="C42" s="1"/>
      <c r="D42" s="1"/>
      <c r="E42" s="1"/>
      <c r="F42" s="1"/>
      <c r="G42" s="27"/>
      <c r="H42" s="27"/>
      <c r="I42" s="27"/>
      <c r="J42" s="27"/>
      <c r="K42" s="27"/>
      <c r="L42" s="27"/>
      <c r="M42" s="27"/>
      <c r="N42" s="1"/>
      <c r="O42" s="1"/>
      <c r="P42" s="1"/>
    </row>
    <row r="43" spans="1:16" ht="15.75" customHeight="1" x14ac:dyDescent="0.55000000000000004">
      <c r="A43" s="1"/>
      <c r="B43" s="1"/>
      <c r="C43" s="1" t="s">
        <v>27</v>
      </c>
      <c r="D43" s="1"/>
      <c r="E43" s="1"/>
      <c r="F43" s="1"/>
      <c r="G43" s="24" t="str">
        <f>IF(口座情報!D5="","【口座情報】シートから入力",ASC(TEXT(口座情報!D5,"0000000")))</f>
        <v>【口座情報】シートから入力</v>
      </c>
      <c r="H43" s="24"/>
      <c r="I43" s="24"/>
      <c r="J43" s="24"/>
      <c r="K43" s="24"/>
      <c r="L43" s="25"/>
      <c r="M43" s="26"/>
      <c r="N43" s="1"/>
      <c r="O43" s="1"/>
      <c r="P43" s="1"/>
    </row>
    <row r="44" spans="1:16" x14ac:dyDescent="0.55000000000000004">
      <c r="A44" s="1"/>
      <c r="B44" s="1"/>
      <c r="C44" s="1"/>
      <c r="D44" s="1"/>
      <c r="E44" s="1"/>
      <c r="F44" s="1"/>
      <c r="G44" s="18"/>
      <c r="H44" s="18"/>
      <c r="I44" s="18"/>
      <c r="J44" s="18"/>
      <c r="K44" s="18"/>
      <c r="L44" s="18"/>
      <c r="M44" s="18"/>
      <c r="N44" s="1"/>
      <c r="O44" s="1"/>
      <c r="P44" s="1"/>
    </row>
    <row r="45" spans="1:16" ht="15.75" customHeight="1" x14ac:dyDescent="0.55000000000000004">
      <c r="A45" s="1"/>
      <c r="B45" s="1"/>
      <c r="C45" s="1" t="s">
        <v>28</v>
      </c>
      <c r="D45" s="1"/>
      <c r="E45" s="1"/>
      <c r="F45" s="1"/>
      <c r="G45" s="24" t="str">
        <f>IF(口座情報!B7=0,"【口座情報】シートから入力",SUBSTITUTE(SUBSTITUTE(口座情報!B7,"　","")," ",""))</f>
        <v>【口座情報】シートから入力</v>
      </c>
      <c r="H45" s="29"/>
      <c r="I45" s="29"/>
      <c r="J45" s="29"/>
      <c r="K45" s="29"/>
      <c r="L45" s="25"/>
      <c r="M45" s="26"/>
      <c r="N45" s="1"/>
      <c r="O45" s="1"/>
      <c r="P45" s="1"/>
    </row>
    <row r="46" spans="1:16" x14ac:dyDescent="0.55000000000000004">
      <c r="A46" s="1"/>
      <c r="B46" s="1"/>
      <c r="C46" s="1"/>
      <c r="D46" s="1"/>
      <c r="E46" s="1"/>
      <c r="F46" s="1"/>
      <c r="G46" s="18"/>
      <c r="H46" s="18"/>
      <c r="I46" s="18"/>
      <c r="J46" s="18"/>
      <c r="K46" s="18"/>
      <c r="L46" s="18"/>
      <c r="M46" s="18"/>
      <c r="N46" s="1"/>
      <c r="O46" s="1"/>
      <c r="P46" s="1"/>
    </row>
    <row r="47" spans="1:16" ht="15.75" customHeight="1" x14ac:dyDescent="0.55000000000000004">
      <c r="A47" s="1"/>
      <c r="B47" s="1"/>
      <c r="C47" s="1" t="s">
        <v>29</v>
      </c>
      <c r="D47" s="1"/>
      <c r="E47" s="1"/>
      <c r="F47" s="1"/>
      <c r="G47" s="24" t="str">
        <f>IF(口座情報!B6=0,"【口座情報】シートから入力",TRIM(ASC(SUBSTITUTE(ASC(口座情報!B6),"　"," "))))</f>
        <v>【口座情報】シートから入力</v>
      </c>
      <c r="H47" s="24"/>
      <c r="I47" s="24"/>
      <c r="J47" s="24"/>
      <c r="K47" s="24"/>
      <c r="L47" s="25"/>
      <c r="M47" s="26"/>
      <c r="N47" s="1"/>
      <c r="O47" s="1"/>
      <c r="P47" s="1"/>
    </row>
    <row r="48" spans="1:16" x14ac:dyDescent="0.55000000000000004">
      <c r="A48" s="1"/>
      <c r="B48" s="1"/>
      <c r="C48" s="1"/>
      <c r="D48" s="1"/>
      <c r="E48" s="1"/>
      <c r="F48" s="1"/>
      <c r="G48" s="18"/>
      <c r="H48" s="18"/>
      <c r="I48" s="18"/>
      <c r="J48" s="18"/>
      <c r="K48" s="18"/>
      <c r="L48" s="18"/>
      <c r="M48" s="18"/>
      <c r="N48" s="1"/>
      <c r="O48" s="1"/>
      <c r="P48" s="1"/>
    </row>
    <row r="49" spans="1:16" ht="15.75" customHeight="1" x14ac:dyDescent="0.55000000000000004">
      <c r="A49" s="1"/>
      <c r="B49" s="1"/>
      <c r="C49" s="21" t="s">
        <v>30</v>
      </c>
      <c r="D49" s="1"/>
      <c r="E49" s="1"/>
      <c r="F49" s="1"/>
      <c r="G49" s="30">
        <f ca="1">TODAY()</f>
        <v>45286</v>
      </c>
      <c r="H49" s="31"/>
      <c r="I49" s="31"/>
      <c r="J49" s="31"/>
      <c r="K49" s="31"/>
      <c r="L49" s="31"/>
      <c r="M49" s="31"/>
      <c r="N49" s="1"/>
      <c r="O49" s="1"/>
      <c r="P49" s="1"/>
    </row>
    <row r="50" spans="1:16" ht="18" x14ac:dyDescent="0.55000000000000004">
      <c r="A50" s="1"/>
      <c r="B50" s="1"/>
      <c r="C50" s="21" t="s">
        <v>31</v>
      </c>
      <c r="D50" s="1"/>
      <c r="E50" s="1"/>
      <c r="F50" s="1"/>
      <c r="G50" s="19" t="str">
        <f>ASC(I29)</f>
        <v/>
      </c>
      <c r="H50" s="20"/>
      <c r="I50" s="20"/>
      <c r="J50" s="20"/>
      <c r="K50" s="20"/>
      <c r="L50" s="20"/>
      <c r="M50" s="20"/>
      <c r="N50" s="1"/>
      <c r="O50" s="1"/>
      <c r="P50" s="1"/>
    </row>
    <row r="51" spans="1:16" x14ac:dyDescent="0.55000000000000004">
      <c r="A51" s="1"/>
      <c r="B51" s="1"/>
      <c r="C51" s="1"/>
      <c r="D51" s="1"/>
      <c r="E51" s="1"/>
      <c r="F51" s="1"/>
      <c r="G51" s="18"/>
      <c r="H51" s="18"/>
      <c r="I51" s="18"/>
      <c r="J51" s="18"/>
      <c r="K51" s="18"/>
      <c r="L51" s="18"/>
      <c r="M51" s="18"/>
      <c r="N51" s="1"/>
      <c r="O51" s="1"/>
      <c r="P51" s="1"/>
    </row>
  </sheetData>
  <mergeCells count="30">
    <mergeCell ref="G41:M41"/>
    <mergeCell ref="G43:M43"/>
    <mergeCell ref="G45:M45"/>
    <mergeCell ref="G47:M47"/>
    <mergeCell ref="G49:M49"/>
    <mergeCell ref="G50:M50"/>
    <mergeCell ref="G31:M31"/>
    <mergeCell ref="G32:M32"/>
    <mergeCell ref="G33:M33"/>
    <mergeCell ref="G35:M35"/>
    <mergeCell ref="G37:M37"/>
    <mergeCell ref="G39:M39"/>
    <mergeCell ref="G23:K23"/>
    <mergeCell ref="G25:J25"/>
    <mergeCell ref="B28:H28"/>
    <mergeCell ref="I28:O28"/>
    <mergeCell ref="B29:H29"/>
    <mergeCell ref="I29:O29"/>
    <mergeCell ref="K8:P9"/>
    <mergeCell ref="I9:J9"/>
    <mergeCell ref="L10:P11"/>
    <mergeCell ref="I11:K11"/>
    <mergeCell ref="A19:P19"/>
    <mergeCell ref="G21:K21"/>
    <mergeCell ref="K2:L2"/>
    <mergeCell ref="M2:P2"/>
    <mergeCell ref="A5:B5"/>
    <mergeCell ref="C5:E5"/>
    <mergeCell ref="K6:P7"/>
    <mergeCell ref="I7:J7"/>
  </mergeCells>
  <phoneticPr fontId="4"/>
  <pageMargins left="1" right="1" top="1" bottom="1" header="0.5" footer="0.5"/>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EA04B-9616-462A-9518-E4E8504F1B03}">
  <sheetPr codeName="Sheet5"/>
  <dimension ref="A1:GD25"/>
  <sheetViews>
    <sheetView showGridLines="0" tabSelected="1" zoomScale="124" zoomScaleNormal="124" workbookViewId="0">
      <pane xSplit="6" ySplit="8" topLeftCell="G36" activePane="bottomRight" state="frozen"/>
      <selection activeCell="D30" sqref="D30"/>
      <selection pane="topRight" activeCell="D30" sqref="D30"/>
      <selection pane="bottomLeft" activeCell="D30" sqref="D30"/>
      <selection pane="bottomRight" activeCell="E2" sqref="E2"/>
    </sheetView>
  </sheetViews>
  <sheetFormatPr defaultColWidth="9" defaultRowHeight="15" x14ac:dyDescent="0.55000000000000004"/>
  <cols>
    <col min="1" max="1" width="19.5" style="38" customWidth="1"/>
    <col min="2" max="2" width="20.5" style="38" customWidth="1"/>
    <col min="3" max="3" width="21.58203125" style="38" customWidth="1"/>
    <col min="4" max="4" width="16.33203125" style="38" customWidth="1"/>
    <col min="5" max="5" width="19.25" style="38" customWidth="1"/>
    <col min="6" max="6" width="57.58203125" style="38" customWidth="1"/>
    <col min="7" max="7" width="6.75" style="38" customWidth="1"/>
    <col min="8" max="8" width="7.33203125" style="38" customWidth="1"/>
    <col min="9" max="10" width="8.08203125" style="38" customWidth="1"/>
    <col min="11" max="11" width="12.5" style="38" customWidth="1"/>
    <col min="12" max="12" width="7.5" style="38" customWidth="1"/>
    <col min="13" max="13" width="5.83203125" style="38" customWidth="1"/>
    <col min="14" max="14" width="6.25" style="38" customWidth="1"/>
    <col min="15" max="16384" width="9" style="38"/>
  </cols>
  <sheetData>
    <row r="1" spans="1:186" ht="37.5" customHeight="1" x14ac:dyDescent="0.55000000000000004">
      <c r="A1" s="32" t="s">
        <v>32</v>
      </c>
      <c r="B1" s="33" t="str">
        <f>IF(COUNTA(B3,B4,E2,E3,E4,B5,D5,B6,B7)=9,"","未記入の項目があります。")</f>
        <v>未記入の項目があります。</v>
      </c>
      <c r="C1" s="34"/>
      <c r="D1" s="35"/>
      <c r="E1" s="36"/>
      <c r="F1" s="35"/>
      <c r="G1" s="35"/>
      <c r="H1" s="37"/>
    </row>
    <row r="2" spans="1:186" ht="21" customHeight="1" x14ac:dyDescent="0.55000000000000004">
      <c r="A2" s="39"/>
      <c r="B2" s="40"/>
      <c r="D2" s="41" t="s">
        <v>21</v>
      </c>
      <c r="E2" s="42"/>
    </row>
    <row r="3" spans="1:186" s="49" customFormat="1" ht="44.25" customHeight="1" x14ac:dyDescent="0.55000000000000004">
      <c r="A3" s="43" t="s">
        <v>33</v>
      </c>
      <c r="B3" s="44"/>
      <c r="C3" s="45"/>
      <c r="D3" s="46" t="s">
        <v>34</v>
      </c>
      <c r="E3" s="47"/>
      <c r="F3" s="48"/>
      <c r="G3" s="48"/>
      <c r="J3" s="50"/>
      <c r="K3" s="50"/>
      <c r="L3" s="51"/>
      <c r="M3" s="51"/>
      <c r="N3" s="51"/>
    </row>
    <row r="4" spans="1:186" s="49" customFormat="1" ht="43.5" customHeight="1" x14ac:dyDescent="0.55000000000000004">
      <c r="A4" s="43" t="s">
        <v>35</v>
      </c>
      <c r="B4" s="52"/>
      <c r="C4" s="53"/>
      <c r="D4" s="46" t="s">
        <v>36</v>
      </c>
      <c r="E4" s="47"/>
      <c r="F4" s="48"/>
      <c r="G4" s="48"/>
      <c r="J4" s="54"/>
      <c r="K4" s="50"/>
      <c r="L4" s="51"/>
      <c r="M4" s="51"/>
      <c r="N4" s="51"/>
    </row>
    <row r="5" spans="1:186" s="49" customFormat="1" ht="45.75" customHeight="1" x14ac:dyDescent="0.55000000000000004">
      <c r="A5" s="55" t="s">
        <v>37</v>
      </c>
      <c r="B5" s="56"/>
      <c r="C5" s="57" t="s">
        <v>38</v>
      </c>
      <c r="D5" s="58"/>
      <c r="E5" s="53"/>
      <c r="F5" s="50"/>
      <c r="J5" s="59"/>
      <c r="K5" s="50"/>
      <c r="L5" s="51"/>
      <c r="M5" s="60"/>
      <c r="N5" s="60"/>
    </row>
    <row r="6" spans="1:186" s="63" customFormat="1" ht="28" customHeight="1" x14ac:dyDescent="0.55000000000000004">
      <c r="A6" s="43" t="s">
        <v>39</v>
      </c>
      <c r="B6" s="44"/>
      <c r="C6" s="61"/>
      <c r="D6" s="61"/>
      <c r="E6" s="45"/>
      <c r="F6" s="62">
        <f>LEN(B6)</f>
        <v>0</v>
      </c>
      <c r="G6" s="48"/>
      <c r="H6" s="49"/>
      <c r="I6" s="49"/>
      <c r="J6" s="50"/>
      <c r="K6" s="50"/>
      <c r="L6" s="60"/>
      <c r="M6" s="60"/>
      <c r="N6" s="60"/>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row>
    <row r="7" spans="1:186" s="49" customFormat="1" ht="56.15" customHeight="1" x14ac:dyDescent="0.55000000000000004">
      <c r="A7" s="64" t="s">
        <v>40</v>
      </c>
      <c r="B7" s="44"/>
      <c r="C7" s="61"/>
      <c r="D7" s="61"/>
      <c r="E7" s="45"/>
      <c r="K7" s="59"/>
      <c r="L7" s="59"/>
      <c r="M7" s="59"/>
      <c r="N7" s="59"/>
    </row>
    <row r="8" spans="1:186" s="49" customFormat="1" ht="156.75" customHeight="1" x14ac:dyDescent="0.55000000000000004">
      <c r="A8" s="65"/>
      <c r="B8" s="50"/>
      <c r="C8" s="50"/>
      <c r="D8" s="63"/>
      <c r="G8" s="50"/>
      <c r="H8" s="50"/>
      <c r="I8" s="50"/>
      <c r="J8" s="59"/>
      <c r="K8" s="59"/>
      <c r="L8" s="59"/>
      <c r="M8" s="59"/>
      <c r="N8" s="59"/>
    </row>
    <row r="9" spans="1:186" s="49" customFormat="1" ht="30" customHeight="1" x14ac:dyDescent="0.55000000000000004">
      <c r="A9" s="50"/>
      <c r="B9" s="50"/>
      <c r="C9" s="50"/>
      <c r="D9" s="66"/>
      <c r="E9" s="66"/>
      <c r="F9" s="66"/>
      <c r="G9" s="49" t="s">
        <v>41</v>
      </c>
      <c r="H9" s="67" t="s">
        <v>42</v>
      </c>
      <c r="I9" s="67" t="s">
        <v>43</v>
      </c>
      <c r="J9" s="67" t="s">
        <v>42</v>
      </c>
      <c r="K9" s="67" t="s">
        <v>44</v>
      </c>
      <c r="L9" s="67" t="s">
        <v>45</v>
      </c>
      <c r="M9" s="67"/>
      <c r="N9" s="67"/>
    </row>
    <row r="10" spans="1:186" s="49" customFormat="1" ht="30" customHeight="1" x14ac:dyDescent="0.55000000000000004">
      <c r="C10" s="50"/>
      <c r="D10" s="66"/>
      <c r="E10" s="66"/>
      <c r="F10" s="66"/>
      <c r="G10" s="67" t="str">
        <f>RIGHT(LEFT($E$3,ROW()-9))</f>
        <v/>
      </c>
      <c r="H10" s="67" t="str">
        <f>IFERROR(IF(AND(_xlfn.UNICODE(G10)&gt;=48,_xlfn.UNICODE(G10)&lt;=57),TRUE,FALSE),"未入力")</f>
        <v>未入力</v>
      </c>
      <c r="I10" s="67" t="str">
        <f>RIGHT(LEFT($E$4,ROW()-9))</f>
        <v/>
      </c>
      <c r="J10" s="67" t="str">
        <f>IFERROR(IF(AND(_xlfn.UNICODE(I10)&gt;=48,_xlfn.UNICODE(I10)&lt;=57),TRUE,FALSE),"未入力")</f>
        <v>未入力</v>
      </c>
      <c r="K10" s="67" t="str">
        <f>RIGHT(LEFT($D$5,ROW()-9))</f>
        <v/>
      </c>
      <c r="L10" s="67" t="str">
        <f>IFERROR(IF(AND(_xlfn.UNICODE(K10)&gt;=48,_xlfn.UNICODE(K10)&lt;=57),TRUE,FALSE),"未入力")</f>
        <v>未入力</v>
      </c>
      <c r="M10" s="67"/>
      <c r="N10" s="67"/>
    </row>
    <row r="11" spans="1:186" s="49" customFormat="1" ht="30" customHeight="1" x14ac:dyDescent="0.55000000000000004">
      <c r="C11" s="50"/>
      <c r="D11" s="66"/>
      <c r="E11" s="66"/>
      <c r="F11" s="66"/>
      <c r="G11" s="67" t="str">
        <f t="shared" ref="G11:G14" si="0">RIGHT(LEFT($E$3,ROW()-9))</f>
        <v/>
      </c>
      <c r="H11" s="67" t="str">
        <f>IFERROR(IF(AND(_xlfn.UNICODE(G11)&gt;=48,_xlfn.UNICODE(G11)&lt;=57),TRUE,FALSE),"未入力")</f>
        <v>未入力</v>
      </c>
      <c r="I11" s="67" t="str">
        <f t="shared" ref="I11:I12" si="1">RIGHT(LEFT($E$4,ROW()-9))</f>
        <v/>
      </c>
      <c r="J11" s="67" t="str">
        <f t="shared" ref="J11:J12" si="2">IFERROR(IF(AND(_xlfn.UNICODE(I11)&gt;=48,_xlfn.UNICODE(I11)&lt;=57),TRUE,FALSE),"未入力")</f>
        <v>未入力</v>
      </c>
      <c r="K11" s="67" t="str">
        <f t="shared" ref="K11:K16" si="3">RIGHT(LEFT($D$5,ROW()-9))</f>
        <v/>
      </c>
      <c r="L11" s="67" t="str">
        <f t="shared" ref="L11:L16" si="4">IFERROR(IF(AND(_xlfn.UNICODE(K11)&gt;=48,_xlfn.UNICODE(K11)&lt;=57),TRUE,FALSE),"未入力")</f>
        <v>未入力</v>
      </c>
      <c r="M11" s="67"/>
      <c r="N11" s="67"/>
    </row>
    <row r="12" spans="1:186" s="49" customFormat="1" ht="30" customHeight="1" x14ac:dyDescent="0.55000000000000004">
      <c r="C12" s="50"/>
      <c r="D12" s="66"/>
      <c r="E12" s="66"/>
      <c r="F12" s="66"/>
      <c r="G12" s="67" t="str">
        <f t="shared" si="0"/>
        <v/>
      </c>
      <c r="H12" s="67" t="str">
        <f>IFERROR(IF(AND(_xlfn.UNICODE(G12)&gt;=48,_xlfn.UNICODE(G12)&lt;=57),TRUE,FALSE),"未入力")</f>
        <v>未入力</v>
      </c>
      <c r="I12" s="67" t="str">
        <f t="shared" si="1"/>
        <v/>
      </c>
      <c r="J12" s="67" t="str">
        <f t="shared" si="2"/>
        <v>未入力</v>
      </c>
      <c r="K12" s="67" t="str">
        <f t="shared" si="3"/>
        <v/>
      </c>
      <c r="L12" s="67" t="str">
        <f t="shared" si="4"/>
        <v>未入力</v>
      </c>
      <c r="M12" s="67"/>
      <c r="N12" s="67"/>
    </row>
    <row r="13" spans="1:186" s="49" customFormat="1" ht="30" customHeight="1" x14ac:dyDescent="0.55000000000000004">
      <c r="G13" s="67" t="str">
        <f t="shared" si="0"/>
        <v/>
      </c>
      <c r="H13" s="67" t="str">
        <f>IFERROR(IF(AND(_xlfn.UNICODE(G13)&gt;=48,_xlfn.UNICODE(G13)&lt;=57),TRUE,FALSE),"未入力")</f>
        <v>未入力</v>
      </c>
      <c r="K13" s="67" t="str">
        <f t="shared" si="3"/>
        <v/>
      </c>
      <c r="L13" s="67" t="str">
        <f t="shared" si="4"/>
        <v>未入力</v>
      </c>
    </row>
    <row r="14" spans="1:186" s="49" customFormat="1" ht="30" customHeight="1" x14ac:dyDescent="0.55000000000000004">
      <c r="G14" s="67" t="str">
        <f t="shared" si="0"/>
        <v/>
      </c>
      <c r="H14" s="67" t="str">
        <f>IFERROR(IF(AND(_xlfn.UNICODE(G14)&gt;=48,_xlfn.UNICODE(G14)&lt;=57),TRUE,FALSE),"未入力")</f>
        <v>未入力</v>
      </c>
      <c r="K14" s="67" t="str">
        <f t="shared" si="3"/>
        <v/>
      </c>
      <c r="L14" s="67" t="str">
        <f t="shared" si="4"/>
        <v>未入力</v>
      </c>
    </row>
    <row r="15" spans="1:186" s="49" customFormat="1" ht="30" customHeight="1" x14ac:dyDescent="0.55000000000000004">
      <c r="K15" s="67" t="str">
        <f t="shared" si="3"/>
        <v/>
      </c>
      <c r="L15" s="67" t="str">
        <f t="shared" si="4"/>
        <v>未入力</v>
      </c>
    </row>
    <row r="16" spans="1:186" s="49" customFormat="1" ht="30" customHeight="1" x14ac:dyDescent="0.55000000000000004">
      <c r="K16" s="67" t="str">
        <f t="shared" si="3"/>
        <v/>
      </c>
      <c r="L16" s="67" t="str">
        <f t="shared" si="4"/>
        <v>未入力</v>
      </c>
    </row>
    <row r="17" spans="1:16" s="49" customFormat="1" ht="30" customHeight="1" x14ac:dyDescent="0.55000000000000004"/>
    <row r="18" spans="1:16" s="49" customFormat="1" ht="30" customHeight="1" x14ac:dyDescent="0.55000000000000004"/>
    <row r="19" spans="1:16" s="49" customFormat="1" ht="30" customHeight="1" x14ac:dyDescent="0.55000000000000004"/>
    <row r="20" spans="1:16" s="49" customFormat="1" ht="30" customHeight="1" x14ac:dyDescent="0.55000000000000004"/>
    <row r="21" spans="1:16" x14ac:dyDescent="0.55000000000000004">
      <c r="A21" s="49"/>
      <c r="G21" s="49"/>
      <c r="H21" s="49"/>
      <c r="I21" s="49"/>
      <c r="J21" s="49"/>
      <c r="K21" s="49"/>
      <c r="L21" s="49"/>
      <c r="M21" s="49"/>
      <c r="N21" s="49"/>
      <c r="O21" s="49"/>
      <c r="P21" s="49"/>
    </row>
    <row r="22" spans="1:16" x14ac:dyDescent="0.55000000000000004">
      <c r="A22" s="49"/>
    </row>
    <row r="23" spans="1:16" x14ac:dyDescent="0.55000000000000004">
      <c r="A23" s="49"/>
    </row>
    <row r="24" spans="1:16" x14ac:dyDescent="0.55000000000000004">
      <c r="A24" s="49"/>
    </row>
    <row r="25" spans="1:16" x14ac:dyDescent="0.55000000000000004">
      <c r="A25" s="49"/>
    </row>
  </sheetData>
  <sheetProtection selectLockedCells="1"/>
  <mergeCells count="5">
    <mergeCell ref="B3:C3"/>
    <mergeCell ref="B4:C4"/>
    <mergeCell ref="D5:E5"/>
    <mergeCell ref="B6:E6"/>
    <mergeCell ref="B7:E7"/>
  </mergeCells>
  <phoneticPr fontId="4"/>
  <dataValidations count="9">
    <dataValidation type="custom" imeMode="halfKatakana" allowBlank="1" showInputMessage="1" showErrorMessage="1" errorTitle="入力エラー" error="半角で入力されていない､もしくは_x000a_文字数が30文字を超えています｡" promptTitle="口座名義人" prompt="通帳等に記載されている半角の口座名義人名を入力_x000a_文字数は30文字以内で､越えた分の文字は入力不要_x000a_※濁点､半濁点は1文字でカウントされる" sqref="B6:E6" xr:uid="{7FD98BA8-8C43-4A47-A648-89C251CB6790}">
      <formula1>AND(LEN(B6)=LENB(B6),LEN(B6)&lt;=30)</formula1>
    </dataValidation>
    <dataValidation type="custom" imeMode="disabled" allowBlank="1" showInputMessage="1" showErrorMessage="1" errorTitle="入力エラー" error="5桁以上入力している、もしくは数字以外の値が入力されています。" promptTitle="金融機関コード" prompt="数字４桁で入力" sqref="E3" xr:uid="{6B8D563B-9F60-4699-89B5-CFBD88DA9945}">
      <formula1>AND(LEN(E3)&lt;=4,LENB(E3)&lt;=4,COUNTIFS(H10:H13,TRUE)=4)</formula1>
    </dataValidation>
    <dataValidation type="custom" imeMode="disabled" allowBlank="1" showInputMessage="1" showErrorMessage="1" errorTitle="入力エラー" error="入力された値が日付として認識できません。" promptTitle="作成日" prompt="西暦で入力_x000a_　　　年　　　月　　日_x000a_〇〇〇〇/〇〇/〇〇　_x000a__x000a_※上記のよう年月日をスラッシュで区切って入力をお願いします。" sqref="E2" xr:uid="{DE4E115B-9455-4827-ADE2-A7668DF929E5}">
      <formula1>VALUE(E2)&lt;&gt;"#VALUE!"</formula1>
    </dataValidation>
    <dataValidation allowBlank="1" showInputMessage="1" showErrorMessage="1" promptTitle="金融機関名" prompt="※正式な名称で入力" sqref="B3:C3" xr:uid="{E36AC836-988E-4847-8A0C-4603B632016C}"/>
    <dataValidation type="custom" imeMode="disabled" allowBlank="1" showInputMessage="1" showErrorMessage="1" errorTitle="入力エラー" error="７桁以上入力されている。もしくは数字以外の値が入力されいます。" promptTitle="口座番号" prompt="数字7桁で入力_x000a__x000a_※ゆうちょ銀行の方は、記号番号ではなく、振込用の口座番号の入力をお願いします。_x000a_" sqref="D5:E5" xr:uid="{13810B97-5B29-44B6-932F-54617A6A14A2}">
      <formula1>AND(LEN(D5)&lt;=7,LENB(D5)&lt;=7,COUNTIFS(L10:L16,TRUE)=7)</formula1>
    </dataValidation>
    <dataValidation type="custom" imeMode="disabled" allowBlank="1" showInputMessage="1" showErrorMessage="1" errorTitle="入力エラー" error="３桁以上入力している、もしくは数字以外の値が入力されている。" promptTitle="支店コード" prompt="数字３桁で入力" sqref="E4" xr:uid="{15F08C54-4FFD-4AA8-AA44-5334C641065E}">
      <formula1>AND(LEN(E4)&lt;=3,LENB(E4)&lt;=3,COUNTIFS(J10:J12,TRUE)=3)</formula1>
    </dataValidation>
    <dataValidation type="list" allowBlank="1" showInputMessage="1" showErrorMessage="1" promptTitle="預金種別" prompt="プルダウンより選択" sqref="B5" xr:uid="{0AE7DECF-A1BF-4EC0-8513-681B326DD849}">
      <formula1>"普通,当座"</formula1>
    </dataValidation>
    <dataValidation imeMode="fullAlpha" allowBlank="1" showInputMessage="1" showErrorMessage="1" sqref="J5" xr:uid="{9B07D1B5-942A-4C0F-9B61-96F8D3B4FED4}"/>
    <dataValidation imeMode="fullKatakana" allowBlank="1" showInputMessage="1" showErrorMessage="1" sqref="D9" xr:uid="{FBC5732A-8F64-4425-8124-10DCF5A32812}"/>
  </dataValidations>
  <pageMargins left="0.7" right="0.7" top="0.75" bottom="0.75" header="0.3" footer="0.3"/>
  <pageSetup paperSize="9" scale="75" orientation="portrait"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(様式第16)精算払請求書</vt:lpstr>
      <vt:lpstr>口座情報</vt:lpstr>
      <vt:lpstr>'(様式第16)精算払請求書'!Print_Area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lpgc25</dc:creator>
  <cp:lastModifiedBy>lpgc25</cp:lastModifiedBy>
  <dcterms:created xsi:type="dcterms:W3CDTF">2023-12-26T01:21:51Z</dcterms:created>
  <dcterms:modified xsi:type="dcterms:W3CDTF">2023-12-26T01:23:47Z</dcterms:modified>
</cp:coreProperties>
</file>